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15"/>
  <workbookPr/>
  <mc:AlternateContent xmlns:mc="http://schemas.openxmlformats.org/markup-compatibility/2006">
    <mc:Choice Requires="x15">
      <x15ac:absPath xmlns:x15ac="http://schemas.microsoft.com/office/spreadsheetml/2010/11/ac" url="C:\Users\Pruebas\Downloads\"/>
    </mc:Choice>
  </mc:AlternateContent>
  <xr:revisionPtr revIDLastSave="0" documentId="13_ncr:1_{ACC0D88E-7E89-419D-8E7D-DB689DC3B193}" xr6:coauthVersionLast="47" xr6:coauthVersionMax="47" xr10:uidLastSave="{00000000-0000-0000-0000-000000000000}"/>
  <bookViews>
    <workbookView xWindow="-120" yWindow="-120" windowWidth="20730" windowHeight="11160" xr2:uid="{00000000-000D-0000-FFFF-FFFF00000000}"/>
  </bookViews>
  <sheets>
    <sheet name="Matriz"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 l="1"/>
  <c r="Z6" i="1"/>
  <c r="Z5" i="1"/>
  <c r="Z4" i="1"/>
  <c r="Z3" i="1"/>
  <c r="M21" i="1" l="1"/>
  <c r="M20" i="1"/>
  <c r="M19" i="1"/>
  <c r="M16" i="1"/>
  <c r="M15" i="1"/>
  <c r="L18" i="1"/>
  <c r="L14" i="1"/>
  <c r="M7" i="1"/>
  <c r="M6" i="1"/>
  <c r="M5" i="1"/>
  <c r="M4" i="1"/>
  <c r="L3" i="1"/>
  <c r="I4" i="1"/>
  <c r="I5" i="1"/>
  <c r="I6" i="1"/>
  <c r="I7" i="1"/>
  <c r="H9" i="1"/>
  <c r="I9" i="1" s="1"/>
  <c r="H14" i="1"/>
  <c r="I14" i="1" s="1"/>
  <c r="H18" i="1"/>
  <c r="I18" i="1" s="1"/>
  <c r="E18" i="1"/>
  <c r="E3" i="1"/>
  <c r="E9" i="1"/>
  <c r="E14" i="1"/>
  <c r="M14" i="1" l="1"/>
  <c r="M18" i="1"/>
  <c r="M3" i="1"/>
  <c r="I21" i="1" l="1"/>
  <c r="F21" i="1"/>
  <c r="N21" i="1" s="1"/>
  <c r="I20" i="1"/>
  <c r="F20" i="1"/>
  <c r="I19" i="1"/>
  <c r="F19" i="1"/>
  <c r="N19" i="1" s="1"/>
  <c r="F18" i="1"/>
  <c r="H3" i="1"/>
  <c r="I3" i="1" s="1"/>
  <c r="F7" i="1"/>
  <c r="F6" i="1"/>
  <c r="F5" i="1"/>
  <c r="F4" i="1"/>
  <c r="F3" i="1"/>
  <c r="J4" i="1" l="1"/>
  <c r="N4" i="1"/>
  <c r="J20" i="1"/>
  <c r="N20" i="1"/>
  <c r="N18" i="1" s="1"/>
  <c r="AB6" i="1" s="1"/>
  <c r="J5" i="1"/>
  <c r="N5" i="1"/>
  <c r="J6" i="1"/>
  <c r="N6" i="1"/>
  <c r="J7" i="1"/>
  <c r="N7" i="1"/>
  <c r="J21" i="1"/>
  <c r="J19" i="1"/>
  <c r="J3" i="1" l="1"/>
  <c r="AA3" i="1" s="1"/>
  <c r="N3" i="1"/>
  <c r="AB3" i="1" s="1"/>
  <c r="J18" i="1"/>
  <c r="AA6" i="1" s="1"/>
  <c r="I10" i="1"/>
  <c r="M12" i="1" l="1"/>
  <c r="M11" i="1"/>
  <c r="M10" i="1"/>
  <c r="M9" i="1" l="1"/>
  <c r="I12" i="1"/>
  <c r="I16" i="1" l="1"/>
  <c r="F16" i="1"/>
  <c r="N16" i="1" s="1"/>
  <c r="I15" i="1"/>
  <c r="F15" i="1"/>
  <c r="N15" i="1" s="1"/>
  <c r="N14" i="1" s="1"/>
  <c r="AB5" i="1" s="1"/>
  <c r="F14" i="1"/>
  <c r="F12" i="1"/>
  <c r="N12" i="1" s="1"/>
  <c r="I11" i="1"/>
  <c r="F11" i="1"/>
  <c r="N11" i="1" s="1"/>
  <c r="F10" i="1"/>
  <c r="F9" i="1"/>
  <c r="J15" i="1" l="1"/>
  <c r="J16" i="1"/>
  <c r="J12" i="1"/>
  <c r="J10" i="1"/>
  <c r="N10" i="1"/>
  <c r="N9" i="1" s="1"/>
  <c r="AB4" i="1" s="1"/>
  <c r="J11" i="1"/>
  <c r="J14" i="1" l="1"/>
  <c r="AA5" i="1" s="1"/>
  <c r="J9" i="1"/>
  <c r="AA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INGRESO</author>
    <author>Personal</author>
    <author>user</author>
  </authors>
  <commentList>
    <comment ref="W3" authorId="0" shapeId="0" xr:uid="{00000000-0006-0000-0000-000001000000}">
      <text>
        <r>
          <rPr>
            <b/>
            <sz val="9"/>
            <color indexed="81"/>
            <rFont val="Tahoma"/>
            <family val="2"/>
          </rPr>
          <t>INGRESO:</t>
        </r>
        <r>
          <rPr>
            <sz val="9"/>
            <color indexed="81"/>
            <rFont val="Tahoma"/>
            <family val="2"/>
          </rPr>
          <t xml:space="preserve">
Este indicador no genera información relevante para la gerencia tomar decisiones.</t>
        </r>
      </text>
    </comment>
    <comment ref="N4" authorId="1" shapeId="0" xr:uid="{00000000-0006-0000-0000-000002000000}">
      <text>
        <r>
          <rPr>
            <b/>
            <sz val="9"/>
            <color indexed="81"/>
            <rFont val="Tahoma"/>
            <family val="2"/>
          </rPr>
          <t>Personal:</t>
        </r>
        <r>
          <rPr>
            <sz val="9"/>
            <color indexed="81"/>
            <rFont val="Tahoma"/>
            <family val="2"/>
          </rPr>
          <t xml:space="preserve">
G4*N4
</t>
        </r>
      </text>
    </comment>
    <comment ref="N5" authorId="2" shapeId="0" xr:uid="{00000000-0006-0000-0000-000003000000}">
      <text>
        <r>
          <rPr>
            <b/>
            <sz val="9"/>
            <color indexed="81"/>
            <rFont val="Tahoma"/>
            <family val="2"/>
          </rPr>
          <t>usar:</t>
        </r>
        <r>
          <rPr>
            <sz val="9"/>
            <color indexed="81"/>
            <rFont val="Tahoma"/>
            <family val="2"/>
          </rPr>
          <t xml:space="preserve">
G5*N5</t>
        </r>
      </text>
    </comment>
    <comment ref="W9" authorId="0" shapeId="0" xr:uid="{00000000-0006-0000-0000-000004000000}">
      <text>
        <r>
          <rPr>
            <b/>
            <sz val="9"/>
            <color indexed="81"/>
            <rFont val="Tahoma"/>
            <family val="2"/>
          </rPr>
          <t>INGRESO:
"encuesta de satisfacción"</t>
        </r>
        <r>
          <rPr>
            <sz val="9"/>
            <color indexed="81"/>
            <rFont val="Tahoma"/>
            <family val="2"/>
          </rPr>
          <t xml:space="preserve"> es un buen indicador?</t>
        </r>
      </text>
    </comment>
    <comment ref="S18" authorId="0" shapeId="0" xr:uid="{00000000-0006-0000-0000-000005000000}">
      <text>
        <r>
          <rPr>
            <b/>
            <sz val="9"/>
            <color indexed="81"/>
            <rFont val="Tahoma"/>
            <family val="2"/>
          </rPr>
          <t>INGRESO:</t>
        </r>
        <r>
          <rPr>
            <sz val="9"/>
            <color indexed="81"/>
            <rFont val="Tahoma"/>
            <family val="2"/>
          </rPr>
          <t xml:space="preserve">
Si es una brecha. Debería redactarse distinto a "poner en marcha una estrategia de Marketing"</t>
        </r>
      </text>
    </comment>
  </commentList>
</comments>
</file>

<file path=xl/sharedStrings.xml><?xml version="1.0" encoding="utf-8"?>
<sst xmlns="http://schemas.openxmlformats.org/spreadsheetml/2006/main" count="81" uniqueCount="76">
  <si>
    <t>IDENTIFICACIÓN DEL FACTOR DE CAMBIO (Sobre que oportunidades o movimientos se van a concentrar)</t>
  </si>
  <si>
    <t>VARIABLE O EJE PARA LA ESTRATEGIA DE DESARROLLO</t>
  </si>
  <si>
    <t>DEFINICIÓN DE LA VARIABLE O EJE DE DESARROLLO</t>
  </si>
  <si>
    <t>DEFINICIÓN POR COMPONENTES DE LA VARIABLE O EJE DE DESARROLLO ( Se desglosa la definición de la variable)</t>
  </si>
  <si>
    <t>Peso valorativo o de importancia que tiene el componente sobre la variable o eje de desarrollo a partir de 100</t>
  </si>
  <si>
    <t>PESO % que tiene el componente sobre la variable o eje de desarrollo</t>
  </si>
  <si>
    <t>SITUACIÓN PRESENTE O ACTUAL DEL COMPONENTE SOBRE LA VARIABLE O EJE DE DESARROLLO</t>
  </si>
  <si>
    <t xml:space="preserve">PESO de acuerdo al grado de ponderación en que nivel se encuentra el componente actualmente.
</t>
  </si>
  <si>
    <t>TOTAL</t>
  </si>
  <si>
    <t>SITUACIÓN FUTURA</t>
  </si>
  <si>
    <t>PESO %</t>
  </si>
  <si>
    <t>BRECHA ENTRE LA SITUACIÓN ACTUAL Y LA SITUACIÓN FUTURA (Alta - media - Baja)</t>
  </si>
  <si>
    <t>CIERRE DE BRECHA</t>
  </si>
  <si>
    <t>PROGRAMAS DE INTERVENCIÓN</t>
  </si>
  <si>
    <t>PLAN 
(Brecha Alta)</t>
  </si>
  <si>
    <t>PROGRAMA 
(Brecha Media)</t>
  </si>
  <si>
    <t>PROYECTO 
(Brecha Baja)</t>
  </si>
  <si>
    <t>ACCIÓN
(Brecha Baja)</t>
  </si>
  <si>
    <t>RECURSOS Y ACTIVIDADES 
(que se requieren)</t>
  </si>
  <si>
    <t>OBJETIVOS</t>
  </si>
  <si>
    <t>INDICADORES</t>
  </si>
  <si>
    <t>VARIABLE O EJE ESTRATEGICO</t>
  </si>
  <si>
    <t>SITUACIÓN ACTUAL</t>
  </si>
  <si>
    <t>Valor agregado</t>
  </si>
  <si>
    <t>Eje de Infraestructura de Conectividad</t>
  </si>
  <si>
    <t>La infraestructura de redes como base para la conectividad es de suma importancia para el desarrollo del sector productivo, esta permite a las empresas un crecimiento progresivo ya que proporciona flujos altos en el transporte de datos que permiten la toma de decisiones agiles en todas las áreas organizacionales mejorando la productividad y la eficiencia de estas.</t>
  </si>
  <si>
    <t xml:space="preserve">Dentro del área comercial se debe mejorar el énfasis de los beneficios que proporciona una adecuada infraestructura de red para el mejoramiento de la productividad. </t>
  </si>
  <si>
    <t>Enfocar las ventajas de la adquisición de servicios ofrecidos por DATTICS con base en el mejoramiento de su infraestructura de conectividad para lograr mayor productividad, haciendo especial énfasis en esta característica como un valor agregado para el cliente.</t>
  </si>
  <si>
    <t>BAJA</t>
  </si>
  <si>
    <t>Construir herramientas de apoyo para el área comercial como brochure y hoja de vida de la empresa con información que explique y demuestre al cliente los beneficios y valor agregado que obtiene con la adquisición de servicios para el adecuado funcionamiento o el mejoramiento de su infraestructura de red en términos de productividad.</t>
  </si>
  <si>
    <t>_Recopilar información de los proyectos ejecutados que den cuenta del mejoramiento en la productividad.
_Diseñar herramientas de venta: (Brochure, hoja de vida empresa, actualización página web, etc.)
_Registrar casos de éxito representativos para el sector al que pertenece el cliente atendido.</t>
  </si>
  <si>
    <t>_Recursos financieros para la producción de herramientas de apoyo para el personal de ventas.
_Definir métodos para la recopilación de información del proyecto y su almacenamiento.
_Entrevistas al cliente que puedan documentarse y publicarse como casos de éxito.</t>
  </si>
  <si>
    <t>Aumentar las ventas y la participación de DATTICS en el mercado.</t>
  </si>
  <si>
    <r>
      <rPr>
        <b/>
        <sz val="11"/>
        <color theme="1"/>
        <rFont val="Calibri"/>
        <family val="2"/>
        <scheme val="minor"/>
      </rPr>
      <t>Cumplimiento de ventas</t>
    </r>
    <r>
      <rPr>
        <sz val="11"/>
        <color theme="1"/>
        <rFont val="Calibri"/>
        <family val="2"/>
        <scheme val="minor"/>
      </rPr>
      <t xml:space="preserve">: 
Ventas totales mes actual /Ventas presupuestadas mensuales
</t>
    </r>
    <r>
      <rPr>
        <b/>
        <sz val="11"/>
        <color theme="1"/>
        <rFont val="Calibri"/>
        <family val="2"/>
        <scheme val="minor"/>
      </rPr>
      <t>Facturación:</t>
    </r>
    <r>
      <rPr>
        <sz val="11"/>
        <color theme="1"/>
        <rFont val="Calibri"/>
        <family val="2"/>
        <scheme val="minor"/>
      </rPr>
      <t xml:space="preserve"> 
Facturación real/ facturación presupuestada
</t>
    </r>
  </si>
  <si>
    <t>Base de conectividad</t>
  </si>
  <si>
    <t>Desarrollo productivo</t>
  </si>
  <si>
    <t>Crecimiento progresivo</t>
  </si>
  <si>
    <t>Mejoramiento de la productividad</t>
  </si>
  <si>
    <t>Confiabilidad</t>
  </si>
  <si>
    <t>Eje de Garantía</t>
  </si>
  <si>
    <t>La atención de requerimientos producidos por garantías es esencial para generar confianza con los clientes y fortalecer las relaciones comerciales que a futuro pueden derivarse en una nueva venta, en el caso particular de DATTICS esta debe incluir el mismo acompañamiento especializado que se brindó al cliente durante todo el proceso de venta y ejecución del proyecto, de manera tal que su servicio se mantenga en los mismos niveles hasta finalizar todo el proceso contractual.</t>
  </si>
  <si>
    <t>El diseño de las soluciones entregadas al cliente están soportados con productos de calidad y/o marcas de alta confiabilidad a nivel internacional con el fin de mitigar los riesgos de fallas o defectos que afecten el funcionamiento del servicio o solución que se le está dando al cliente.
Actualmente se atienden las garantías solicitadas por los clientes pero no se tienen tiempos máximos establecidos de respuesta ni procedimientos para el recibo y tratamiento de la garantía.</t>
  </si>
  <si>
    <t>DATTICS tiene procesos claramente definidos para el tratamiento de garantía de servicios teniendo en cuenta las actividades interrelacionadas con el área comercial ya que estas deben quedar claras desde la cotización y el contrato.</t>
  </si>
  <si>
    <t>Diseñar un procedimiento de atención de garantía incluyendo actividades de reporte por parte del cliente, la gestión interna para atender el requerimiento y demás necesarias para su tratamiento y cierre.</t>
  </si>
  <si>
    <t>_Identificar los posibles tipos de garantía (si es por defecto del equipo instalado, fallas de software, inadecuada configuración).
_Definir en qué casos aplican las garantías con sus respectivas políticas para la atención de estas. 
_Establecer los canales de reporte de la garantía (vía telefónica, página web, aplicación, etc.) y los responsables de su gestión.
_Construir los formatos necesarios para dejar el debido registro de la solicitud y la gestión de la garantía hasta su cierre permitiendo la trazabilidad de esta.
_Determinar como se va a realizar la comunicación con el cliente durante la gestión de la garantía para que este se mantenga informado y sienta confianza en el proceso (quién le informa, medio de información, cada cuanto tiempo, etc.).
_Divulgar el procedimiento y capacitar a los involucrados en el proceso de atención de garantías.</t>
  </si>
  <si>
    <t>_Disponibilidad de tiempo de los responsable del área comercial y de proyectos para el montaje del procedimiento y la capacitación a todos a todos los involucrados.
_Asesoría jurídica para la actualización de propuestas comerciales y contratos teniendo en cuenta la legislación aplicable para la garantía de productos y servicios.</t>
  </si>
  <si>
    <t>Implementar el proceso de atención de garantías</t>
  </si>
  <si>
    <r>
      <rPr>
        <b/>
        <sz val="11"/>
        <color theme="1"/>
        <rFont val="Calibri"/>
        <family val="2"/>
        <scheme val="minor"/>
      </rPr>
      <t>Garantía:</t>
    </r>
    <r>
      <rPr>
        <sz val="11"/>
        <color theme="1"/>
        <rFont val="Calibri"/>
        <family val="2"/>
        <scheme val="minor"/>
      </rPr>
      <t xml:space="preserve">
Garantías reportadas / Garantías cerradas
</t>
    </r>
    <r>
      <rPr>
        <b/>
        <sz val="11"/>
        <color theme="1"/>
        <rFont val="Calibri"/>
        <family val="2"/>
        <scheme val="minor"/>
      </rPr>
      <t>Evaluación del servicio:</t>
    </r>
    <r>
      <rPr>
        <sz val="11"/>
        <color theme="1"/>
        <rFont val="Calibri"/>
        <family val="2"/>
        <scheme val="minor"/>
      </rPr>
      <t xml:space="preserve"> 
Σ calificaciones de encuestas aplicadas / Numero total de encuestas aplicadas</t>
    </r>
  </si>
  <si>
    <t>Generación de confianza</t>
  </si>
  <si>
    <t>Fortalecimiento de relaciones comerciales</t>
  </si>
  <si>
    <t>Acompañamiento especializado durante todo el proceso</t>
  </si>
  <si>
    <t>Diseño de productos y servicios</t>
  </si>
  <si>
    <t>Eje de I+D</t>
  </si>
  <si>
    <t>El entorno tecnológico en el cual se encuentra inmersa la empresa es altamente cambiante y la I+D se convierte en una herramienta que puede generar cambios estructurales al portafolio, el servicio al cliente o el modelo de negocio a través del desarrollo de aplicaciones, conocimiento u otros instrumentos que den soluciones prácticas a necesidades presentes en el mercado.</t>
  </si>
  <si>
    <t>La organización no cuenta con un proceso formal de I+D, las soluciones que brindan al cliente son diseñadas de acuerdo a sus necesidades especificas con productos existentes en el mercado.</t>
  </si>
  <si>
    <t>Diseñar metodologías de búsqueda de productos nuevos o existentes que den soluciones a las necesidades del cliente.</t>
  </si>
  <si>
    <t>Procedimiento para la búsqueda de productos nuevos o existentes que den soluciones a las necesidades del cliente.</t>
  </si>
  <si>
    <t>_Identificar las actividades necesarias para la búsqueda de productos y servicios nuevos o existentes que den soluciones a las necesidades del cliente.
_Asignar responsables y medios de control.
_Diseñar encuesta a los clientes activos y potenciales sobre necesidades para las cuales no han encontrado soluciones en el mercado.
_Construcción de una base de datos con las necesidades detectadas.</t>
  </si>
  <si>
    <t>_Disponibilidad de tiempo de los responsables del área comercial y de proyectos para el montaje del procedimiento.
_Búsqueda de clientes activos y potenciales para aplicación de la encuesta.
_Triangulación de necesidades con posibles productos y servicios que puedan dar solución.
_Asignar un responsable que se encargue del proceso y traslade las posibles soluciones encontradas a los líderes comercial y de proyectos para su análisis, aprobación y entrega de propuesta al cliente. En caso de no contar con una persona dentro de la empresa con disponibilidad para realizar esta actividad se requieren recursos financieros para su contratación.</t>
  </si>
  <si>
    <t>Diseñar soluciones a necesidades especificas del cliente por medio de productos nuevos o existentes en el mercado.</t>
  </si>
  <si>
    <r>
      <rPr>
        <b/>
        <sz val="11"/>
        <color theme="1"/>
        <rFont val="Calibri"/>
        <family val="2"/>
        <scheme val="minor"/>
      </rPr>
      <t xml:space="preserve">Cumplimiento de ventas: </t>
    </r>
    <r>
      <rPr>
        <sz val="11"/>
        <color theme="1"/>
        <rFont val="Calibri"/>
        <family val="2"/>
        <scheme val="minor"/>
      </rPr>
      <t xml:space="preserve">
Ventas totales mes actual /Ventas presupuestadas mensuales
</t>
    </r>
    <r>
      <rPr>
        <b/>
        <sz val="11"/>
        <color theme="1"/>
        <rFont val="Calibri"/>
        <family val="2"/>
        <scheme val="minor"/>
      </rPr>
      <t>Facturación:</t>
    </r>
    <r>
      <rPr>
        <sz val="11"/>
        <color theme="1"/>
        <rFont val="Calibri"/>
        <family val="2"/>
        <scheme val="minor"/>
      </rPr>
      <t xml:space="preserve">
Facturación real/ facturación presupuestada
</t>
    </r>
    <r>
      <rPr>
        <b/>
        <sz val="11"/>
        <color theme="1"/>
        <rFont val="Calibri"/>
        <family val="2"/>
        <scheme val="minor"/>
      </rPr>
      <t>Evaluación del servicio:</t>
    </r>
    <r>
      <rPr>
        <sz val="11"/>
        <color theme="1"/>
        <rFont val="Calibri"/>
        <family val="2"/>
        <scheme val="minor"/>
      </rPr>
      <t xml:space="preserve"> 
Σ calificaciones de encuestas aplicadas / Numero total de encuestas aplicadas
</t>
    </r>
  </si>
  <si>
    <t>Herramienta de generación de cambios en el portafolio, servicio al cliente o modelo de negocio</t>
  </si>
  <si>
    <t>Desarrollo de instrumentos que dan soluciones a necesidades presentes en el mercado</t>
  </si>
  <si>
    <t>Posicionamiento de marca</t>
  </si>
  <si>
    <t>Eje de imagen corporativa</t>
  </si>
  <si>
    <t>El reconocimiento de las marcas y la imagen corporativa son tan importantes hoy en día como su misma razón de ser, pues a través de estas todas las partes interesadas adquieren una percepción de la organización que influye en su decisión de compra, motivo por el cual tienen mayor representación para organizaciones que se encuentran en procesos de posicionamiento como DATTICS.</t>
  </si>
  <si>
    <t>DATTICS viene realizando esfuerzos en pro del reconocimiento de marca a través de la planeación acertada y demostrando su capacidad técnica para la prestación de los servicios. Sin embargo, no se tienen definidos procesos de marketing y su participación en medios digitales puede ser mayor.</t>
  </si>
  <si>
    <t>Lograr posicionamiento en el mercado como una marca que brinda soluciones de alta calidad cumpliendo con los estándares internacionales aplicables a sus servicios, acompañamiento técnico especializado, el diseño de soluciones a la medida, la calidad y confiabilidad del servicio.</t>
  </si>
  <si>
    <t>Poner en marcha una estrategia de marketing que lleve a DATTICS a tener una participación altamente activa en medios digitales por medio de la producción de contenido técnico especializado en TICS y mostrando aquellos atributos de marca bajo los cuales desea posicionarse en el mercado como el acompañamiento especializado, el valor agregado que sus servicios le proporcionan al cliente, el diseño de soluciones a la medida, la calidad y confiabilidad del servicio.</t>
  </si>
  <si>
    <t>_Diseñar estrategia de marketing.
_Definir tiempos para su ejecución y evaluación de resultados.
_Gestionar los recursos necesarios para su puesta en marcha.</t>
  </si>
  <si>
    <t xml:space="preserve">_Búsqueda y pago de asesoría especializada en el desarrollo de estrategias de marketing y posicionamiento de marcas </t>
  </si>
  <si>
    <t>Posicionar la marca DATTICS en el mercado</t>
  </si>
  <si>
    <r>
      <rPr>
        <b/>
        <sz val="11"/>
        <color theme="1"/>
        <rFont val="Calibri"/>
        <family val="2"/>
        <scheme val="minor"/>
      </rPr>
      <t xml:space="preserve">Aumento de visitas a medios digitales:
</t>
    </r>
    <r>
      <rPr>
        <sz val="11"/>
        <color theme="1"/>
        <rFont val="Calibri"/>
        <family val="2"/>
        <scheme val="minor"/>
      </rPr>
      <t xml:space="preserve">
Visitas totales a medios digitales mes actual / Visitas totales a medios digitales mes anterior</t>
    </r>
  </si>
  <si>
    <t>Las partes interesadas adquieren una percepción de la organización</t>
  </si>
  <si>
    <t>Influencia la decisión de compra</t>
  </si>
  <si>
    <t>Procesos de posicionamiento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</si>
</sst>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9"/>
      <color indexed="81"/>
      <name val="Tahoma"/>
      <family val="2"/>
    </font>
    <font>
      <sz val="9"/>
      <color indexed="81"/>
      <name val="Tahoma"/>
      <family val="2"/>
    </font>
    <font>
      <sz val="10"/>
      <color theme="1"/>
      <name val="Arial"/>
      <family val="2"/>
    </font>
    <font>
      <sz val="11"/>
      <color theme="1"/>
      <name val="Arial"/>
      <family val="2"/>
    </font>
    <font>
      <sz val="10"/>
      <color theme="1"/>
      <name val="Calibri"/>
      <family val="2"/>
      <scheme val="minor"/>
    </font>
    <font>
      <sz val="10"/>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0" fillId="0" borderId="0" xfId="0" applyAlignment="1">
      <alignment horizontal="center" vertical="center" wrapText="1"/>
    </xf>
    <xf numFmtId="9" fontId="0" fillId="0" borderId="0" xfId="0" applyNumberFormat="1" applyAlignment="1">
      <alignment horizontal="center" vertical="center" wrapText="1"/>
    </xf>
    <xf numFmtId="0" fontId="3" fillId="2" borderId="0" xfId="0" applyFont="1" applyFill="1" applyAlignment="1">
      <alignment horizontal="center" vertical="center" wrapText="1"/>
    </xf>
    <xf numFmtId="2"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vertical="center" wrapText="1"/>
    </xf>
    <xf numFmtId="0" fontId="0" fillId="0" borderId="1" xfId="0" applyBorder="1" applyAlignment="1">
      <alignment horizontal="center" vertical="center" wrapText="1"/>
    </xf>
    <xf numFmtId="1" fontId="2" fillId="0" borderId="1" xfId="1" applyNumberFormat="1" applyFont="1" applyFill="1" applyBorder="1" applyAlignment="1">
      <alignment horizontal="center" vertical="center" wrapText="1"/>
    </xf>
    <xf numFmtId="2" fontId="0" fillId="0" borderId="1" xfId="0" applyNumberFormat="1" applyBorder="1" applyAlignment="1">
      <alignment horizontal="center" vertical="center" wrapText="1"/>
    </xf>
    <xf numFmtId="1" fontId="0" fillId="0" borderId="1" xfId="1" applyNumberFormat="1" applyFont="1" applyFill="1" applyBorder="1" applyAlignment="1">
      <alignment horizontal="center" vertical="center" wrapText="1"/>
    </xf>
    <xf numFmtId="2" fontId="0" fillId="0" borderId="1" xfId="1"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0" fillId="4" borderId="0" xfId="0" applyFill="1" applyAlignment="1">
      <alignment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2" fontId="0" fillId="0" borderId="1" xfId="0" applyNumberFormat="1" applyBorder="1" applyAlignment="1">
      <alignment vertical="center"/>
    </xf>
    <xf numFmtId="0" fontId="10" fillId="3" borderId="1" xfId="0" applyFont="1" applyFill="1" applyBorder="1" applyAlignment="1">
      <alignment vertical="center"/>
    </xf>
    <xf numFmtId="0" fontId="0" fillId="2" borderId="1" xfId="0" applyFill="1" applyBorder="1" applyAlignment="1">
      <alignment horizontal="center" vertical="center" wrapText="1"/>
    </xf>
    <xf numFmtId="2" fontId="0" fillId="0" borderId="0" xfId="0" applyNumberFormat="1" applyAlignment="1">
      <alignment horizontal="center" vertical="center" wrapText="1"/>
    </xf>
    <xf numFmtId="0" fontId="0" fillId="4" borderId="2" xfId="0" applyFill="1" applyBorder="1" applyAlignment="1">
      <alignment horizontal="center" vertical="center" wrapText="1"/>
    </xf>
    <xf numFmtId="0" fontId="3" fillId="4" borderId="3" xfId="0" applyFont="1" applyFill="1" applyBorder="1" applyAlignment="1">
      <alignment horizontal="center" vertical="center" wrapText="1"/>
    </xf>
    <xf numFmtId="2" fontId="0" fillId="4" borderId="3" xfId="0" applyNumberForma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10" fillId="3" borderId="0" xfId="0" applyFont="1" applyFill="1" applyAlignment="1">
      <alignment horizontal="center" vertical="center" wrapText="1"/>
    </xf>
    <xf numFmtId="0" fontId="10"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 fontId="12" fillId="3" borderId="1" xfId="1" applyNumberFormat="1" applyFont="1" applyFill="1" applyBorder="1" applyAlignment="1">
      <alignment horizontal="center" vertical="center" wrapText="1"/>
    </xf>
    <xf numFmtId="9" fontId="12" fillId="3" borderId="1" xfId="1" applyFont="1" applyFill="1" applyBorder="1" applyAlignment="1">
      <alignment horizontal="center" vertical="center" wrapText="1"/>
    </xf>
    <xf numFmtId="0" fontId="10" fillId="3" borderId="1" xfId="0" applyFont="1" applyFill="1" applyBorder="1" applyAlignment="1">
      <alignment horizontal="center" vertical="center" wrapText="1"/>
    </xf>
    <xf numFmtId="2" fontId="0" fillId="0" borderId="2" xfId="0" applyNumberFormat="1" applyBorder="1" applyAlignment="1">
      <alignment horizontal="justify" vertical="center" wrapText="1"/>
    </xf>
    <xf numFmtId="2" fontId="0" fillId="0" borderId="3" xfId="0" applyNumberFormat="1" applyBorder="1" applyAlignment="1">
      <alignment horizontal="justify" vertical="center" wrapText="1"/>
    </xf>
    <xf numFmtId="2" fontId="0" fillId="0" borderId="4" xfId="0" applyNumberFormat="1" applyBorder="1" applyAlignment="1">
      <alignment horizontal="justify" vertical="center" wrapText="1"/>
    </xf>
    <xf numFmtId="2" fontId="0" fillId="0" borderId="2" xfId="0" applyNumberFormat="1" applyBorder="1" applyAlignment="1">
      <alignment horizontal="center" vertical="center" wrapText="1"/>
    </xf>
    <xf numFmtId="2" fontId="0" fillId="0" borderId="3" xfId="0" applyNumberFormat="1" applyBorder="1" applyAlignment="1">
      <alignment horizontal="center" vertical="center" wrapText="1"/>
    </xf>
    <xf numFmtId="2" fontId="0" fillId="0" borderId="4" xfId="0" applyNumberForma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1" xfId="0" applyFont="1" applyBorder="1" applyAlignment="1">
      <alignment horizontal="center" vertical="center" wrapText="1"/>
    </xf>
    <xf numFmtId="2" fontId="6" fillId="0" borderId="2"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Matriz!$AA$2</c:f>
              <c:strCache>
                <c:ptCount val="1"/>
                <c:pt idx="0">
                  <c:v>SITUACIÓN ACTUAL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val>
            <c:numRef>
              <c:f>Matriz!$AA$3:$AA$6</c:f>
              <c:numCache>
                <c:formatCode>0.00</c:formatCode>
                <c:ptCount val="4"/>
                <c:pt idx="0">
                  <c:v>0.23300000000000001</c:v>
                </c:pt>
                <c:pt idx="1">
                  <c:v>0.30499999999999999</c:v>
                </c:pt>
                <c:pt idx="2">
                  <c:v>0.4</c:v>
                </c:pt>
                <c:pt idx="3">
                  <c:v>0.23750000000000002</c:v>
                </c:pt>
              </c:numCache>
            </c:numRef>
          </c:val>
          <c:extLst>
            <c:ext xmlns:c16="http://schemas.microsoft.com/office/drawing/2014/chart" uri="{C3380CC4-5D6E-409C-BE32-E72D297353CC}">
              <c16:uniqueId val="{00000000-15EB-4866-8DDD-A5BA182D7BF7}"/>
            </c:ext>
          </c:extLst>
        </c:ser>
        <c:ser>
          <c:idx val="1"/>
          <c:order val="1"/>
          <c:tx>
            <c:strRef>
              <c:f>Matriz!$AB$2</c:f>
              <c:strCache>
                <c:ptCount val="1"/>
                <c:pt idx="0">
                  <c:v>SITUACIÓN FUTURA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val>
            <c:numRef>
              <c:f>Matriz!$AB$3:$AB$6</c:f>
              <c:numCache>
                <c:formatCode>0.00</c:formatCode>
                <c:ptCount val="4"/>
                <c:pt idx="0">
                  <c:v>0.32</c:v>
                </c:pt>
                <c:pt idx="1">
                  <c:v>0.38</c:v>
                </c:pt>
                <c:pt idx="2">
                  <c:v>0.48</c:v>
                </c:pt>
                <c:pt idx="3">
                  <c:v>0.3125</c:v>
                </c:pt>
              </c:numCache>
            </c:numRef>
          </c:val>
          <c:extLst>
            <c:ext xmlns:c16="http://schemas.microsoft.com/office/drawing/2014/chart" uri="{C3380CC4-5D6E-409C-BE32-E72D297353CC}">
              <c16:uniqueId val="{00000001-15EB-4866-8DDD-A5BA182D7BF7}"/>
            </c:ext>
          </c:extLst>
        </c:ser>
        <c:dLbls>
          <c:showLegendKey val="0"/>
          <c:showVal val="0"/>
          <c:showCatName val="0"/>
          <c:showSerName val="0"/>
          <c:showPercent val="0"/>
          <c:showBubbleSize val="0"/>
        </c:dLbls>
        <c:axId val="377430032"/>
        <c:axId val="377433168"/>
      </c:radarChart>
      <c:catAx>
        <c:axId val="3774300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7433168"/>
        <c:crosses val="autoZero"/>
        <c:auto val="1"/>
        <c:lblAlgn val="ctr"/>
        <c:lblOffset val="100"/>
        <c:noMultiLvlLbl val="0"/>
      </c:catAx>
      <c:valAx>
        <c:axId val="3774331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74300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23</xdr:col>
      <xdr:colOff>285750</xdr:colOff>
      <xdr:row>6</xdr:row>
      <xdr:rowOff>285750</xdr:rowOff>
    </xdr:from>
    <xdr:to>
      <xdr:col>29</xdr:col>
      <xdr:colOff>307182</xdr:colOff>
      <xdr:row>13</xdr:row>
      <xdr:rowOff>595314</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1"/>
  <sheetViews>
    <sheetView showGridLines="0" tabSelected="1" topLeftCell="K1" zoomScale="80" zoomScaleNormal="80" workbookViewId="0">
      <selection activeCell="T3" sqref="T3:T7"/>
    </sheetView>
  </sheetViews>
  <sheetFormatPr defaultColWidth="21" defaultRowHeight="15"/>
  <cols>
    <col min="1" max="5" width="21" style="1"/>
    <col min="6" max="6" width="21" style="2"/>
    <col min="7" max="7" width="28.7109375" style="1" customWidth="1"/>
    <col min="8" max="8" width="20.85546875" style="1" bestFit="1" customWidth="1"/>
    <col min="9" max="9" width="10.28515625" style="2" customWidth="1"/>
    <col min="10" max="10" width="7.28515625" style="1" bestFit="1" customWidth="1"/>
    <col min="11" max="11" width="32.28515625" style="1" customWidth="1"/>
    <col min="12" max="12" width="7.5703125" style="1" bestFit="1" customWidth="1"/>
    <col min="13" max="13" width="7.5703125" style="1" customWidth="1"/>
    <col min="14" max="14" width="7.28515625" style="1" bestFit="1" customWidth="1"/>
    <col min="15" max="15" width="21.140625" style="1" customWidth="1"/>
    <col min="16" max="16" width="1.7109375" style="5" customWidth="1"/>
    <col min="17" max="17" width="18" style="5" customWidth="1"/>
    <col min="18" max="18" width="18.140625" style="5" customWidth="1"/>
    <col min="19" max="19" width="29.7109375" style="5" customWidth="1"/>
    <col min="20" max="20" width="45.7109375" style="5" customWidth="1"/>
    <col min="21" max="21" width="39.85546875" style="5" customWidth="1"/>
    <col min="22" max="22" width="34.28515625" style="5" customWidth="1"/>
    <col min="23" max="23" width="20" style="5" customWidth="1"/>
    <col min="24" max="25" width="7.28515625" style="5" customWidth="1"/>
    <col min="26" max="26" width="21" style="1"/>
    <col min="27" max="27" width="19.140625" style="1" bestFit="1" customWidth="1"/>
    <col min="28" max="28" width="19.5703125" style="1" bestFit="1" customWidth="1"/>
    <col min="29" max="16384" width="21" style="1"/>
  </cols>
  <sheetData>
    <row r="1" spans="1:29" ht="31.5" customHeight="1">
      <c r="A1" s="36" t="s">
        <v>0</v>
      </c>
      <c r="B1" s="36" t="s">
        <v>1</v>
      </c>
      <c r="C1" s="36" t="s">
        <v>2</v>
      </c>
      <c r="D1" s="37" t="s">
        <v>3</v>
      </c>
      <c r="E1" s="38" t="s">
        <v>4</v>
      </c>
      <c r="F1" s="39" t="s">
        <v>5</v>
      </c>
      <c r="G1" s="37" t="s">
        <v>6</v>
      </c>
      <c r="H1" s="37" t="s">
        <v>7</v>
      </c>
      <c r="I1" s="37"/>
      <c r="J1" s="37" t="s">
        <v>8</v>
      </c>
      <c r="K1" s="37" t="s">
        <v>9</v>
      </c>
      <c r="L1" s="40" t="s">
        <v>10</v>
      </c>
      <c r="M1" s="37"/>
      <c r="N1" s="37" t="s">
        <v>8</v>
      </c>
      <c r="O1" s="37" t="s">
        <v>11</v>
      </c>
      <c r="P1" s="20"/>
      <c r="Q1" s="33" t="s">
        <v>12</v>
      </c>
      <c r="R1" s="34"/>
      <c r="S1" s="34"/>
      <c r="T1" s="34"/>
      <c r="U1" s="34"/>
      <c r="V1" s="34"/>
      <c r="W1" s="35"/>
      <c r="Y1" s="31" t="s">
        <v>13</v>
      </c>
      <c r="Z1" s="31"/>
      <c r="AA1" s="31"/>
      <c r="AB1" s="31"/>
    </row>
    <row r="2" spans="1:29" ht="110.25" customHeight="1">
      <c r="A2" s="36"/>
      <c r="B2" s="36"/>
      <c r="C2" s="36"/>
      <c r="D2" s="37"/>
      <c r="E2" s="38"/>
      <c r="F2" s="39"/>
      <c r="G2" s="37"/>
      <c r="H2" s="37"/>
      <c r="I2" s="37"/>
      <c r="J2" s="37"/>
      <c r="K2" s="37"/>
      <c r="L2" s="40"/>
      <c r="M2" s="37"/>
      <c r="N2" s="37"/>
      <c r="O2" s="37"/>
      <c r="P2" s="21"/>
      <c r="Q2" s="12" t="s">
        <v>14</v>
      </c>
      <c r="R2" s="12" t="s">
        <v>15</v>
      </c>
      <c r="S2" s="12" t="s">
        <v>16</v>
      </c>
      <c r="T2" s="12" t="s">
        <v>17</v>
      </c>
      <c r="U2" s="12" t="s">
        <v>18</v>
      </c>
      <c r="V2" s="12" t="s">
        <v>19</v>
      </c>
      <c r="W2" s="12" t="s">
        <v>20</v>
      </c>
      <c r="X2" s="3"/>
      <c r="Y2" s="31" t="s">
        <v>21</v>
      </c>
      <c r="Z2" s="32"/>
      <c r="AA2" s="17" t="s">
        <v>22</v>
      </c>
      <c r="AB2" s="17" t="s">
        <v>9</v>
      </c>
    </row>
    <row r="3" spans="1:29" ht="45" customHeight="1">
      <c r="A3" s="50" t="s">
        <v>23</v>
      </c>
      <c r="B3" s="26" t="s">
        <v>24</v>
      </c>
      <c r="C3" s="47" t="s">
        <v>25</v>
      </c>
      <c r="D3" s="7"/>
      <c r="E3" s="8">
        <f>SUM(E4:E7)</f>
        <v>100</v>
      </c>
      <c r="F3" s="11">
        <f t="shared" ref="F3:F7" si="0">+E3/100</f>
        <v>1</v>
      </c>
      <c r="G3" s="47" t="s">
        <v>26</v>
      </c>
      <c r="H3" s="7">
        <f t="shared" ref="H3" si="1">SUM(H4,H5,H7,H6,H8)</f>
        <v>67</v>
      </c>
      <c r="I3" s="9">
        <f t="shared" ref="I3:I7" si="2">SUM(H3/100)</f>
        <v>0.67</v>
      </c>
      <c r="J3" s="9">
        <f>SUM(J4:J7)</f>
        <v>0.23300000000000001</v>
      </c>
      <c r="K3" s="52" t="s">
        <v>27</v>
      </c>
      <c r="L3" s="7">
        <f>SUM(L4:L7)</f>
        <v>90</v>
      </c>
      <c r="M3" s="7">
        <f>SUM(M4:M7)</f>
        <v>0.9</v>
      </c>
      <c r="N3" s="9">
        <f>SUM(N4:N8)</f>
        <v>0.32</v>
      </c>
      <c r="O3" s="44" t="s">
        <v>28</v>
      </c>
      <c r="P3" s="22"/>
      <c r="Q3" s="47"/>
      <c r="R3" s="47"/>
      <c r="S3" s="47" t="s">
        <v>29</v>
      </c>
      <c r="T3" s="41" t="s">
        <v>30</v>
      </c>
      <c r="U3" s="41" t="s">
        <v>31</v>
      </c>
      <c r="V3" s="25" t="s">
        <v>32</v>
      </c>
      <c r="W3" s="25" t="s">
        <v>33</v>
      </c>
      <c r="X3" s="4"/>
      <c r="Y3" s="18">
        <v>1</v>
      </c>
      <c r="Z3" s="7" t="str">
        <f>+B3</f>
        <v>Eje de Infraestructura de Conectividad</v>
      </c>
      <c r="AA3" s="16">
        <f>+J3</f>
        <v>0.23300000000000001</v>
      </c>
      <c r="AB3" s="16">
        <f>+N3</f>
        <v>0.32</v>
      </c>
      <c r="AC3" s="19"/>
    </row>
    <row r="4" spans="1:29" ht="60" customHeight="1">
      <c r="A4" s="50"/>
      <c r="B4" s="26"/>
      <c r="C4" s="48"/>
      <c r="D4" s="7" t="s">
        <v>34</v>
      </c>
      <c r="E4" s="10">
        <v>50</v>
      </c>
      <c r="F4" s="11">
        <f t="shared" si="0"/>
        <v>0.5</v>
      </c>
      <c r="G4" s="48"/>
      <c r="H4" s="7">
        <v>30</v>
      </c>
      <c r="I4" s="9">
        <f t="shared" si="2"/>
        <v>0.3</v>
      </c>
      <c r="J4" s="9">
        <f>+F4*I4</f>
        <v>0.15</v>
      </c>
      <c r="K4" s="53"/>
      <c r="L4" s="7">
        <v>45</v>
      </c>
      <c r="M4" s="7">
        <f t="shared" ref="M4:M7" si="3">L4/100</f>
        <v>0.45</v>
      </c>
      <c r="N4" s="7">
        <f>+F4*M4</f>
        <v>0.22500000000000001</v>
      </c>
      <c r="O4" s="45"/>
      <c r="P4" s="23"/>
      <c r="Q4" s="48"/>
      <c r="R4" s="48"/>
      <c r="S4" s="48"/>
      <c r="T4" s="42"/>
      <c r="U4" s="42"/>
      <c r="V4" s="26"/>
      <c r="W4" s="26"/>
      <c r="Y4" s="18">
        <v>2</v>
      </c>
      <c r="Z4" s="7" t="str">
        <f>+B9</f>
        <v>Eje de Garantía</v>
      </c>
      <c r="AA4" s="16">
        <f>+J9</f>
        <v>0.30499999999999999</v>
      </c>
      <c r="AB4" s="16">
        <f>+N9</f>
        <v>0.38</v>
      </c>
      <c r="AC4" s="19"/>
    </row>
    <row r="5" spans="1:29" ht="60" customHeight="1">
      <c r="A5" s="50"/>
      <c r="B5" s="26"/>
      <c r="C5" s="48"/>
      <c r="D5" s="7" t="s">
        <v>35</v>
      </c>
      <c r="E5" s="10">
        <v>10</v>
      </c>
      <c r="F5" s="11">
        <f t="shared" si="0"/>
        <v>0.1</v>
      </c>
      <c r="G5" s="48"/>
      <c r="H5" s="7">
        <v>7</v>
      </c>
      <c r="I5" s="9">
        <f t="shared" si="2"/>
        <v>7.0000000000000007E-2</v>
      </c>
      <c r="J5" s="9">
        <f t="shared" ref="J5:J7" si="4">+F5*I5</f>
        <v>7.000000000000001E-3</v>
      </c>
      <c r="K5" s="53"/>
      <c r="L5" s="7">
        <v>10</v>
      </c>
      <c r="M5" s="7">
        <f t="shared" si="3"/>
        <v>0.1</v>
      </c>
      <c r="N5" s="7">
        <f t="shared" ref="N5:N7" si="5">+F5*M5</f>
        <v>1.0000000000000002E-2</v>
      </c>
      <c r="O5" s="45"/>
      <c r="P5" s="23"/>
      <c r="Q5" s="48"/>
      <c r="R5" s="48"/>
      <c r="S5" s="48"/>
      <c r="T5" s="42"/>
      <c r="U5" s="42"/>
      <c r="V5" s="26"/>
      <c r="W5" s="26"/>
      <c r="Y5" s="18">
        <v>3</v>
      </c>
      <c r="Z5" s="7" t="str">
        <f>+B14</f>
        <v>Eje de I+D</v>
      </c>
      <c r="AA5" s="16">
        <f>+J14</f>
        <v>0.4</v>
      </c>
      <c r="AB5" s="16">
        <f>+N14</f>
        <v>0.48</v>
      </c>
      <c r="AC5" s="19"/>
    </row>
    <row r="6" spans="1:29" ht="60" customHeight="1">
      <c r="A6" s="50"/>
      <c r="B6" s="26"/>
      <c r="C6" s="48"/>
      <c r="D6" s="7" t="s">
        <v>36</v>
      </c>
      <c r="E6" s="10">
        <v>10</v>
      </c>
      <c r="F6" s="11">
        <f t="shared" si="0"/>
        <v>0.1</v>
      </c>
      <c r="G6" s="48"/>
      <c r="H6" s="7">
        <v>7</v>
      </c>
      <c r="I6" s="9">
        <f t="shared" si="2"/>
        <v>7.0000000000000007E-2</v>
      </c>
      <c r="J6" s="9">
        <f t="shared" si="4"/>
        <v>7.000000000000001E-3</v>
      </c>
      <c r="K6" s="53"/>
      <c r="L6" s="7">
        <v>10</v>
      </c>
      <c r="M6" s="7">
        <f t="shared" si="3"/>
        <v>0.1</v>
      </c>
      <c r="N6" s="7">
        <f t="shared" si="5"/>
        <v>1.0000000000000002E-2</v>
      </c>
      <c r="O6" s="45"/>
      <c r="P6" s="23"/>
      <c r="Q6" s="48"/>
      <c r="R6" s="48"/>
      <c r="S6" s="48"/>
      <c r="T6" s="42"/>
      <c r="U6" s="42"/>
      <c r="V6" s="26"/>
      <c r="W6" s="26"/>
      <c r="Y6" s="18">
        <v>4</v>
      </c>
      <c r="Z6" s="7" t="str">
        <f>+B18</f>
        <v>Eje de imagen corporativa</v>
      </c>
      <c r="AA6" s="16">
        <f>+J18</f>
        <v>0.23750000000000002</v>
      </c>
      <c r="AB6" s="16">
        <f>+N18</f>
        <v>0.3125</v>
      </c>
      <c r="AC6" s="19"/>
    </row>
    <row r="7" spans="1:29" ht="60" customHeight="1">
      <c r="A7" s="50"/>
      <c r="B7" s="27"/>
      <c r="C7" s="49"/>
      <c r="D7" s="10" t="s">
        <v>37</v>
      </c>
      <c r="E7" s="10">
        <v>30</v>
      </c>
      <c r="F7" s="11">
        <f t="shared" si="0"/>
        <v>0.3</v>
      </c>
      <c r="G7" s="49"/>
      <c r="H7" s="7">
        <v>23</v>
      </c>
      <c r="I7" s="9">
        <f t="shared" si="2"/>
        <v>0.23</v>
      </c>
      <c r="J7" s="9">
        <f t="shared" si="4"/>
        <v>6.9000000000000006E-2</v>
      </c>
      <c r="K7" s="54"/>
      <c r="L7" s="7">
        <v>25</v>
      </c>
      <c r="M7" s="7">
        <f t="shared" si="3"/>
        <v>0.25</v>
      </c>
      <c r="N7" s="7">
        <f t="shared" si="5"/>
        <v>7.4999999999999997E-2</v>
      </c>
      <c r="O7" s="46"/>
      <c r="P7" s="23"/>
      <c r="Q7" s="49"/>
      <c r="R7" s="49"/>
      <c r="S7" s="49"/>
      <c r="T7" s="43"/>
      <c r="U7" s="43"/>
      <c r="V7" s="27"/>
      <c r="W7" s="27"/>
    </row>
    <row r="8" spans="1:29" ht="8.25" customHeight="1">
      <c r="A8" s="13"/>
      <c r="B8" s="13"/>
      <c r="C8" s="13"/>
      <c r="D8" s="13"/>
      <c r="E8" s="13"/>
      <c r="F8" s="13"/>
      <c r="G8" s="13"/>
      <c r="H8" s="13"/>
      <c r="I8" s="13"/>
      <c r="J8" s="13"/>
      <c r="K8" s="13"/>
      <c r="L8" s="13"/>
      <c r="M8" s="13"/>
      <c r="N8" s="13"/>
      <c r="O8" s="14"/>
      <c r="P8" s="13"/>
      <c r="Q8" s="14"/>
      <c r="R8" s="14"/>
      <c r="S8" s="14"/>
      <c r="T8" s="14"/>
      <c r="U8" s="14"/>
      <c r="V8" s="14"/>
      <c r="W8" s="15"/>
      <c r="X8" s="6"/>
      <c r="Y8" s="6"/>
    </row>
    <row r="9" spans="1:29" ht="105.75" customHeight="1">
      <c r="A9" s="50" t="s">
        <v>38</v>
      </c>
      <c r="B9" s="50" t="s">
        <v>39</v>
      </c>
      <c r="C9" s="51" t="s">
        <v>40</v>
      </c>
      <c r="D9" s="7"/>
      <c r="E9" s="8">
        <f>SUM(E10:E12)</f>
        <v>100</v>
      </c>
      <c r="F9" s="11">
        <f t="shared" ref="F9:F16" si="6">+E9/100</f>
        <v>1</v>
      </c>
      <c r="G9" s="51" t="s">
        <v>41</v>
      </c>
      <c r="H9" s="7">
        <f>SUM(H10:H12)</f>
        <v>75</v>
      </c>
      <c r="I9" s="9">
        <f t="shared" ref="I9:I16" si="7">SUM(H9/100)</f>
        <v>0.75</v>
      </c>
      <c r="J9" s="9">
        <f>SUM(J10:J12)</f>
        <v>0.30499999999999999</v>
      </c>
      <c r="K9" s="56" t="s">
        <v>42</v>
      </c>
      <c r="L9" s="7">
        <f>SUM(L10:L12)</f>
        <v>100</v>
      </c>
      <c r="M9" s="7">
        <f>SUM(M10:M12)</f>
        <v>1</v>
      </c>
      <c r="N9" s="9">
        <f>SUM(N10:N12)</f>
        <v>0.38</v>
      </c>
      <c r="O9" s="25" t="s">
        <v>28</v>
      </c>
      <c r="P9" s="23"/>
      <c r="Q9" s="25"/>
      <c r="R9" s="25"/>
      <c r="S9" s="25" t="s">
        <v>43</v>
      </c>
      <c r="T9" s="28" t="s">
        <v>44</v>
      </c>
      <c r="U9" s="28" t="s">
        <v>45</v>
      </c>
      <c r="V9" s="25" t="s">
        <v>46</v>
      </c>
      <c r="W9" s="25" t="s">
        <v>47</v>
      </c>
    </row>
    <row r="10" spans="1:29" ht="105.75" customHeight="1">
      <c r="A10" s="50"/>
      <c r="B10" s="50"/>
      <c r="C10" s="55"/>
      <c r="D10" s="7" t="s">
        <v>48</v>
      </c>
      <c r="E10" s="10">
        <v>30</v>
      </c>
      <c r="F10" s="11">
        <f t="shared" si="6"/>
        <v>0.3</v>
      </c>
      <c r="G10" s="51"/>
      <c r="H10" s="7">
        <v>20</v>
      </c>
      <c r="I10" s="9">
        <f t="shared" si="7"/>
        <v>0.2</v>
      </c>
      <c r="J10" s="9">
        <f>+F10*I10</f>
        <v>0.06</v>
      </c>
      <c r="K10" s="57"/>
      <c r="L10" s="7">
        <v>30</v>
      </c>
      <c r="M10" s="7">
        <f>L10/100</f>
        <v>0.3</v>
      </c>
      <c r="N10" s="7">
        <f>F10*M10</f>
        <v>0.09</v>
      </c>
      <c r="O10" s="26"/>
      <c r="P10" s="23"/>
      <c r="Q10" s="26"/>
      <c r="R10" s="26"/>
      <c r="S10" s="26"/>
      <c r="T10" s="29"/>
      <c r="U10" s="29"/>
      <c r="V10" s="26"/>
      <c r="W10" s="26"/>
    </row>
    <row r="11" spans="1:29" ht="105.75" customHeight="1">
      <c r="A11" s="50"/>
      <c r="B11" s="50"/>
      <c r="C11" s="55"/>
      <c r="D11" s="7" t="s">
        <v>49</v>
      </c>
      <c r="E11" s="10">
        <v>20</v>
      </c>
      <c r="F11" s="11">
        <f t="shared" si="6"/>
        <v>0.2</v>
      </c>
      <c r="G11" s="51"/>
      <c r="H11" s="7">
        <v>10</v>
      </c>
      <c r="I11" s="9">
        <f t="shared" si="7"/>
        <v>0.1</v>
      </c>
      <c r="J11" s="9">
        <f>+F11*I11</f>
        <v>2.0000000000000004E-2</v>
      </c>
      <c r="K11" s="57"/>
      <c r="L11" s="7">
        <v>20</v>
      </c>
      <c r="M11" s="7">
        <f>L11/100</f>
        <v>0.2</v>
      </c>
      <c r="N11" s="7">
        <f>F11*M11</f>
        <v>4.0000000000000008E-2</v>
      </c>
      <c r="O11" s="26"/>
      <c r="P11" s="23"/>
      <c r="Q11" s="26"/>
      <c r="R11" s="26"/>
      <c r="S11" s="26"/>
      <c r="T11" s="29"/>
      <c r="U11" s="29"/>
      <c r="V11" s="26"/>
      <c r="W11" s="26"/>
    </row>
    <row r="12" spans="1:29" ht="105.75" customHeight="1">
      <c r="A12" s="50"/>
      <c r="B12" s="50"/>
      <c r="C12" s="55"/>
      <c r="D12" s="7" t="s">
        <v>50</v>
      </c>
      <c r="E12" s="10">
        <v>50</v>
      </c>
      <c r="F12" s="11">
        <f t="shared" si="6"/>
        <v>0.5</v>
      </c>
      <c r="G12" s="51"/>
      <c r="H12" s="7">
        <v>45</v>
      </c>
      <c r="I12" s="9">
        <f t="shared" si="7"/>
        <v>0.45</v>
      </c>
      <c r="J12" s="9">
        <f>+F12*I12</f>
        <v>0.22500000000000001</v>
      </c>
      <c r="K12" s="58"/>
      <c r="L12" s="7">
        <v>50</v>
      </c>
      <c r="M12" s="7">
        <f>L12/100</f>
        <v>0.5</v>
      </c>
      <c r="N12" s="7">
        <f>F12*M12</f>
        <v>0.25</v>
      </c>
      <c r="O12" s="27"/>
      <c r="P12" s="23"/>
      <c r="Q12" s="27"/>
      <c r="R12" s="27"/>
      <c r="S12" s="27"/>
      <c r="T12" s="30"/>
      <c r="U12" s="30"/>
      <c r="V12" s="27"/>
      <c r="W12" s="27"/>
    </row>
    <row r="13" spans="1:29" ht="8.25" customHeight="1">
      <c r="A13" s="13"/>
      <c r="B13" s="13"/>
      <c r="C13" s="13"/>
      <c r="D13" s="13"/>
      <c r="E13" s="13"/>
      <c r="F13" s="13"/>
      <c r="G13" s="13"/>
      <c r="H13" s="13"/>
      <c r="I13" s="13"/>
      <c r="J13" s="13"/>
      <c r="K13" s="13"/>
      <c r="L13" s="13"/>
      <c r="M13" s="13"/>
      <c r="N13" s="13"/>
      <c r="O13" s="14"/>
      <c r="P13" s="13"/>
      <c r="Q13" s="14"/>
      <c r="R13" s="14"/>
      <c r="S13" s="14"/>
      <c r="T13" s="14"/>
      <c r="U13" s="14"/>
      <c r="V13" s="14"/>
      <c r="W13" s="15"/>
      <c r="X13" s="6"/>
      <c r="Y13" s="6"/>
    </row>
    <row r="14" spans="1:29" ht="159" customHeight="1">
      <c r="A14" s="50" t="s">
        <v>51</v>
      </c>
      <c r="B14" s="50" t="s">
        <v>52</v>
      </c>
      <c r="C14" s="50" t="s">
        <v>53</v>
      </c>
      <c r="D14" s="7"/>
      <c r="E14" s="8">
        <f>SUM(E15:E16)</f>
        <v>100</v>
      </c>
      <c r="F14" s="11">
        <f t="shared" si="6"/>
        <v>1</v>
      </c>
      <c r="G14" s="25" t="s">
        <v>54</v>
      </c>
      <c r="H14" s="8">
        <f>SUM(H15:H16)</f>
        <v>60</v>
      </c>
      <c r="I14" s="9">
        <f t="shared" ref="I14" si="8">SUM(H14/100)</f>
        <v>0.6</v>
      </c>
      <c r="J14" s="9">
        <f>SUM(J15:J16)</f>
        <v>0.4</v>
      </c>
      <c r="K14" s="25" t="s">
        <v>55</v>
      </c>
      <c r="L14" s="7">
        <f>SUM(L15:L16)</f>
        <v>80</v>
      </c>
      <c r="M14" s="7">
        <f>SUM(M15:M16)</f>
        <v>0.8</v>
      </c>
      <c r="N14" s="9">
        <f>SUM(N15:N16)</f>
        <v>0.48</v>
      </c>
      <c r="O14" s="25" t="s">
        <v>28</v>
      </c>
      <c r="P14" s="23"/>
      <c r="Q14" s="25"/>
      <c r="R14" s="25"/>
      <c r="S14" s="25" t="s">
        <v>56</v>
      </c>
      <c r="T14" s="28" t="s">
        <v>57</v>
      </c>
      <c r="U14" s="28" t="s">
        <v>58</v>
      </c>
      <c r="V14" s="25" t="s">
        <v>59</v>
      </c>
      <c r="W14" s="25" t="s">
        <v>60</v>
      </c>
    </row>
    <row r="15" spans="1:29" ht="103.5" customHeight="1">
      <c r="A15" s="50"/>
      <c r="B15" s="50"/>
      <c r="C15" s="50"/>
      <c r="D15" s="7" t="s">
        <v>61</v>
      </c>
      <c r="E15" s="10">
        <v>30</v>
      </c>
      <c r="F15" s="11">
        <f t="shared" si="6"/>
        <v>0.3</v>
      </c>
      <c r="G15" s="26"/>
      <c r="H15" s="7">
        <v>5</v>
      </c>
      <c r="I15" s="9">
        <f t="shared" si="7"/>
        <v>0.05</v>
      </c>
      <c r="J15" s="7">
        <f>+F15*I15</f>
        <v>1.4999999999999999E-2</v>
      </c>
      <c r="K15" s="26"/>
      <c r="L15" s="7">
        <v>20</v>
      </c>
      <c r="M15" s="7">
        <f t="shared" ref="M15:M16" si="9">L15/100</f>
        <v>0.2</v>
      </c>
      <c r="N15" s="7">
        <f t="shared" ref="N15:N16" si="10">F15*M15</f>
        <v>0.06</v>
      </c>
      <c r="O15" s="26"/>
      <c r="P15" s="23"/>
      <c r="Q15" s="26"/>
      <c r="R15" s="26"/>
      <c r="S15" s="26"/>
      <c r="T15" s="29"/>
      <c r="U15" s="29"/>
      <c r="V15" s="26"/>
      <c r="W15" s="26"/>
    </row>
    <row r="16" spans="1:29" ht="97.5" customHeight="1">
      <c r="A16" s="50"/>
      <c r="B16" s="50"/>
      <c r="C16" s="50"/>
      <c r="D16" s="7" t="s">
        <v>62</v>
      </c>
      <c r="E16" s="10">
        <v>70</v>
      </c>
      <c r="F16" s="11">
        <f t="shared" si="6"/>
        <v>0.7</v>
      </c>
      <c r="G16" s="27"/>
      <c r="H16" s="7">
        <v>55</v>
      </c>
      <c r="I16" s="9">
        <f t="shared" si="7"/>
        <v>0.55000000000000004</v>
      </c>
      <c r="J16" s="7">
        <f>+F16*I16</f>
        <v>0.38500000000000001</v>
      </c>
      <c r="K16" s="27"/>
      <c r="L16" s="7">
        <v>60</v>
      </c>
      <c r="M16" s="7">
        <f t="shared" si="9"/>
        <v>0.6</v>
      </c>
      <c r="N16" s="7">
        <f t="shared" si="10"/>
        <v>0.42</v>
      </c>
      <c r="O16" s="27"/>
      <c r="P16" s="23"/>
      <c r="Q16" s="27"/>
      <c r="R16" s="27"/>
      <c r="S16" s="27"/>
      <c r="T16" s="30"/>
      <c r="U16" s="30"/>
      <c r="V16" s="27"/>
      <c r="W16" s="27"/>
    </row>
    <row r="17" spans="1:25" ht="8.25" customHeight="1">
      <c r="A17" s="13"/>
      <c r="B17" s="13"/>
      <c r="C17" s="13"/>
      <c r="D17" s="13"/>
      <c r="E17" s="13"/>
      <c r="F17" s="13"/>
      <c r="G17" s="13"/>
      <c r="H17" s="13"/>
      <c r="I17" s="13"/>
      <c r="J17" s="13"/>
      <c r="K17" s="13"/>
      <c r="L17" s="13"/>
      <c r="M17" s="13"/>
      <c r="N17" s="13"/>
      <c r="O17" s="14"/>
      <c r="P17" s="13"/>
      <c r="Q17" s="14"/>
      <c r="R17" s="14"/>
      <c r="S17" s="14"/>
      <c r="T17" s="14"/>
      <c r="U17" s="14"/>
      <c r="V17" s="14"/>
      <c r="W17" s="15"/>
      <c r="X17" s="6"/>
      <c r="Y17" s="6"/>
    </row>
    <row r="18" spans="1:25" ht="48" customHeight="1">
      <c r="A18" s="50" t="s">
        <v>63</v>
      </c>
      <c r="B18" s="50" t="s">
        <v>64</v>
      </c>
      <c r="C18" s="50" t="s">
        <v>65</v>
      </c>
      <c r="D18" s="7"/>
      <c r="E18" s="8">
        <f>SUM(E19:E21)</f>
        <v>100</v>
      </c>
      <c r="F18" s="11">
        <f t="shared" ref="F18:F21" si="11">+E18/100</f>
        <v>1</v>
      </c>
      <c r="G18" s="25" t="s">
        <v>66</v>
      </c>
      <c r="H18" s="8">
        <f>SUM(H19:H21)</f>
        <v>65</v>
      </c>
      <c r="I18" s="9">
        <f t="shared" ref="I18:I21" si="12">SUM(H18/100)</f>
        <v>0.65</v>
      </c>
      <c r="J18" s="9">
        <f>SUM(J19:J21)</f>
        <v>0.23750000000000002</v>
      </c>
      <c r="K18" s="25" t="s">
        <v>67</v>
      </c>
      <c r="L18" s="7">
        <f>SUM(L19:L21)</f>
        <v>85</v>
      </c>
      <c r="M18" s="7">
        <f>SUM(M19:M21)</f>
        <v>0.85000000000000009</v>
      </c>
      <c r="N18" s="9">
        <f>SUM(N19:N21)</f>
        <v>0.3125</v>
      </c>
      <c r="O18" s="25" t="s">
        <v>28</v>
      </c>
      <c r="P18" s="23"/>
      <c r="Q18" s="25"/>
      <c r="R18" s="25"/>
      <c r="S18" s="25" t="s">
        <v>68</v>
      </c>
      <c r="T18" s="28" t="s">
        <v>69</v>
      </c>
      <c r="U18" s="28" t="s">
        <v>70</v>
      </c>
      <c r="V18" s="25" t="s">
        <v>71</v>
      </c>
      <c r="W18" s="25" t="s">
        <v>72</v>
      </c>
    </row>
    <row r="19" spans="1:25" ht="83.25" customHeight="1">
      <c r="A19" s="50"/>
      <c r="B19" s="50"/>
      <c r="C19" s="50"/>
      <c r="D19" s="7" t="s">
        <v>73</v>
      </c>
      <c r="E19" s="10">
        <v>50</v>
      </c>
      <c r="F19" s="11">
        <f t="shared" si="11"/>
        <v>0.5</v>
      </c>
      <c r="G19" s="26"/>
      <c r="H19" s="7">
        <v>30</v>
      </c>
      <c r="I19" s="9">
        <f t="shared" si="12"/>
        <v>0.3</v>
      </c>
      <c r="J19" s="7">
        <f>+F19*I19</f>
        <v>0.15</v>
      </c>
      <c r="K19" s="26"/>
      <c r="L19" s="7">
        <v>40</v>
      </c>
      <c r="M19" s="7">
        <f t="shared" ref="M19:M21" si="13">L19/100</f>
        <v>0.4</v>
      </c>
      <c r="N19" s="7">
        <f t="shared" ref="N19:N21" si="14">F19*M19</f>
        <v>0.2</v>
      </c>
      <c r="O19" s="26"/>
      <c r="P19" s="23"/>
      <c r="Q19" s="26"/>
      <c r="R19" s="26"/>
      <c r="S19" s="26"/>
      <c r="T19" s="29"/>
      <c r="U19" s="29"/>
      <c r="V19" s="26"/>
      <c r="W19" s="26"/>
    </row>
    <row r="20" spans="1:25" ht="39" customHeight="1">
      <c r="A20" s="50"/>
      <c r="B20" s="50"/>
      <c r="C20" s="50"/>
      <c r="D20" s="7" t="s">
        <v>74</v>
      </c>
      <c r="E20" s="10">
        <v>25</v>
      </c>
      <c r="F20" s="11">
        <f t="shared" si="11"/>
        <v>0.25</v>
      </c>
      <c r="G20" s="26"/>
      <c r="H20" s="7">
        <v>20</v>
      </c>
      <c r="I20" s="9">
        <f t="shared" si="12"/>
        <v>0.2</v>
      </c>
      <c r="J20" s="7">
        <f>+F20*I20</f>
        <v>0.05</v>
      </c>
      <c r="K20" s="26"/>
      <c r="L20" s="7">
        <v>25</v>
      </c>
      <c r="M20" s="7">
        <f t="shared" si="13"/>
        <v>0.25</v>
      </c>
      <c r="N20" s="7">
        <f t="shared" si="14"/>
        <v>6.25E-2</v>
      </c>
      <c r="O20" s="26"/>
      <c r="P20" s="23"/>
      <c r="Q20" s="26"/>
      <c r="R20" s="26"/>
      <c r="S20" s="26"/>
      <c r="T20" s="29"/>
      <c r="U20" s="29"/>
      <c r="V20" s="26"/>
      <c r="W20" s="26"/>
    </row>
    <row r="21" spans="1:25" ht="180.75" customHeight="1">
      <c r="A21" s="50"/>
      <c r="B21" s="50"/>
      <c r="C21" s="50"/>
      <c r="D21" s="7" t="s">
        <v>75</v>
      </c>
      <c r="E21" s="10">
        <v>25</v>
      </c>
      <c r="F21" s="11">
        <f t="shared" si="11"/>
        <v>0.25</v>
      </c>
      <c r="G21" s="27"/>
      <c r="H21" s="7">
        <v>15</v>
      </c>
      <c r="I21" s="9">
        <f t="shared" si="12"/>
        <v>0.15</v>
      </c>
      <c r="J21" s="7">
        <f>+F21*I21</f>
        <v>3.7499999999999999E-2</v>
      </c>
      <c r="K21" s="27"/>
      <c r="L21" s="7">
        <v>20</v>
      </c>
      <c r="M21" s="7">
        <f t="shared" si="13"/>
        <v>0.2</v>
      </c>
      <c r="N21" s="7">
        <f t="shared" si="14"/>
        <v>0.05</v>
      </c>
      <c r="O21" s="27"/>
      <c r="P21" s="24"/>
      <c r="Q21" s="27"/>
      <c r="R21" s="27"/>
      <c r="S21" s="27"/>
      <c r="T21" s="30"/>
      <c r="U21" s="30"/>
      <c r="V21" s="27"/>
      <c r="W21" s="27"/>
    </row>
  </sheetData>
  <mergeCells count="70">
    <mergeCell ref="G18:G21"/>
    <mergeCell ref="K18:K21"/>
    <mergeCell ref="O18:O21"/>
    <mergeCell ref="A3:A7"/>
    <mergeCell ref="G3:G7"/>
    <mergeCell ref="K3:K7"/>
    <mergeCell ref="B3:B7"/>
    <mergeCell ref="C3:C7"/>
    <mergeCell ref="A18:A21"/>
    <mergeCell ref="B18:B21"/>
    <mergeCell ref="C18:C21"/>
    <mergeCell ref="A9:A12"/>
    <mergeCell ref="B9:B12"/>
    <mergeCell ref="C9:C12"/>
    <mergeCell ref="K9:K12"/>
    <mergeCell ref="K14:K16"/>
    <mergeCell ref="O9:O12"/>
    <mergeCell ref="O14:O16"/>
    <mergeCell ref="R3:R7"/>
    <mergeCell ref="Q3:Q7"/>
    <mergeCell ref="A14:A16"/>
    <mergeCell ref="B14:B16"/>
    <mergeCell ref="C14:C16"/>
    <mergeCell ref="G14:G16"/>
    <mergeCell ref="G9:G12"/>
    <mergeCell ref="Q9:Q12"/>
    <mergeCell ref="R9:R12"/>
    <mergeCell ref="N1:N2"/>
    <mergeCell ref="O1:O2"/>
    <mergeCell ref="U3:U7"/>
    <mergeCell ref="V3:V7"/>
    <mergeCell ref="W3:W7"/>
    <mergeCell ref="O3:O7"/>
    <mergeCell ref="S3:S7"/>
    <mergeCell ref="T3:T7"/>
    <mergeCell ref="Y1:AB1"/>
    <mergeCell ref="Y2:Z2"/>
    <mergeCell ref="Q1:W1"/>
    <mergeCell ref="A1:A2"/>
    <mergeCell ref="B1:B2"/>
    <mergeCell ref="C1:C2"/>
    <mergeCell ref="D1:D2"/>
    <mergeCell ref="E1:E2"/>
    <mergeCell ref="F1:F2"/>
    <mergeCell ref="G1:G2"/>
    <mergeCell ref="H1:H2"/>
    <mergeCell ref="I1:I2"/>
    <mergeCell ref="J1:J2"/>
    <mergeCell ref="K1:K2"/>
    <mergeCell ref="L1:L2"/>
    <mergeCell ref="M1:M2"/>
    <mergeCell ref="S9:S12"/>
    <mergeCell ref="Q14:Q16"/>
    <mergeCell ref="R14:R16"/>
    <mergeCell ref="S14:S16"/>
    <mergeCell ref="U18:U21"/>
    <mergeCell ref="T9:T12"/>
    <mergeCell ref="T14:T16"/>
    <mergeCell ref="V18:V21"/>
    <mergeCell ref="W18:W21"/>
    <mergeCell ref="Q18:Q21"/>
    <mergeCell ref="R18:R21"/>
    <mergeCell ref="S18:S21"/>
    <mergeCell ref="T18:T21"/>
    <mergeCell ref="W9:W12"/>
    <mergeCell ref="U14:U16"/>
    <mergeCell ref="V14:V16"/>
    <mergeCell ref="W14:W16"/>
    <mergeCell ref="U9:U12"/>
    <mergeCell ref="V9:V12"/>
  </mergeCells>
  <pageMargins left="0.7" right="0.7" top="0.75" bottom="0.75" header="0.3" footer="0.3"/>
  <pageSetup orientation="portrait" r:id="rId1"/>
  <ignoredErrors>
    <ignoredError sqref="I18"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Maryluz Henao Ramirez</cp:lastModifiedBy>
  <cp:revision/>
  <dcterms:created xsi:type="dcterms:W3CDTF">2016-05-02T19:13:37Z</dcterms:created>
  <dcterms:modified xsi:type="dcterms:W3CDTF">2021-11-23T20:15:50Z</dcterms:modified>
  <cp:category/>
  <cp:contentStatus/>
</cp:coreProperties>
</file>